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15" yWindow="65326" windowWidth="11355" windowHeight="8700" activeTab="0"/>
  </bookViews>
  <sheets>
    <sheet name="Sheet1" sheetId="1" r:id="rId1"/>
    <sheet name="Sheet2" sheetId="2" r:id="rId2"/>
    <sheet name="Sheet3" sheetId="3" r:id="rId3"/>
  </sheets>
  <definedNames>
    <definedName name="_xlnm.Print_Area" localSheetId="0">'Sheet1'!$A$3:$AB$60</definedName>
  </definedNames>
  <calcPr fullCalcOnLoad="1"/>
</workbook>
</file>

<file path=xl/sharedStrings.xml><?xml version="1.0" encoding="utf-8"?>
<sst xmlns="http://schemas.openxmlformats.org/spreadsheetml/2006/main" count="43" uniqueCount="33">
  <si>
    <t>Project</t>
  </si>
  <si>
    <t>Diversion</t>
  </si>
  <si>
    <t>Actual</t>
  </si>
  <si>
    <t>Amount Over</t>
  </si>
  <si>
    <t>Year</t>
  </si>
  <si>
    <t xml:space="preserve"> Acres</t>
  </si>
  <si>
    <t>allowed</t>
  </si>
  <si>
    <t>Diverted</t>
  </si>
  <si>
    <t>acre-feet</t>
  </si>
  <si>
    <t>Percent</t>
  </si>
  <si>
    <t>We are still searching for missing numbers from the other years.</t>
  </si>
  <si>
    <t xml:space="preserve">  ONGOING GROSS VIOLATIONS OF THE ANGLE DECREE</t>
  </si>
  <si>
    <t xml:space="preserve"> AS ALLOWED BY THE OVERSEEING US DISTRICT COURT</t>
  </si>
  <si>
    <t>Data derived from Reclamation and OUWUA reports, see http://www.mjbarkl.com/limits2.htm</t>
  </si>
  <si>
    <t>This is a chart showing excess diversions by the Orland Project.  It is not complete as to the years and the actual amounts</t>
  </si>
  <si>
    <t>shown, the actual amounts are still subject to a claim by the Project that it was entitled to more for certain parcels based</t>
  </si>
  <si>
    <t>on its rights in a set of 4 loopholes on p.143 of the Angle Decree, see http://www.mjbarkl.com/limits2.htm -- still, in no way</t>
  </si>
  <si>
    <t>can they justify more than 5 acre-feet per acre delivered because that's the maximum delivered volume awarded any</t>
  </si>
  <si>
    <t>upstream user.  If OUWUA doesn't claim more than the 4.05 per acre the graph shows, then the amount allowed on the</t>
  </si>
  <si>
    <t>graph is the MAXIMUM they were allowed subject to reduction for certain types of less-thirsty crops.</t>
  </si>
  <si>
    <r>
      <t xml:space="preserve">California Water Code:  1052.  (a) The diversion or use of </t>
    </r>
    <r>
      <rPr>
        <b/>
        <sz val="10"/>
        <rFont val="Arial Unicode MS"/>
        <family val="2"/>
      </rPr>
      <t>water</t>
    </r>
    <r>
      <rPr>
        <sz val="10"/>
        <rFont val="Arial Unicode MS"/>
        <family val="2"/>
      </rPr>
      <t xml:space="preserve"> subject to this division</t>
    </r>
  </si>
  <si>
    <t>(or roughly a billion dollars worth of water "taken by trespass" from the people of this state)</t>
  </si>
  <si>
    <t>At Los Angeles Wholesale rates:</t>
  </si>
  <si>
    <t>Total:</t>
  </si>
  <si>
    <t>Average:</t>
  </si>
  <si>
    <t>other than as authorized in this division is a trespass. . . . (that's like "stealing")</t>
  </si>
  <si>
    <t>[drought]</t>
  </si>
  <si>
    <t xml:space="preserve"> (or roughly 2.6 million acre feet cumulative)</t>
  </si>
  <si>
    <r>
      <t xml:space="preserve">Average </t>
    </r>
    <r>
      <rPr>
        <b/>
        <sz val="10"/>
        <rFont val="Arial"/>
        <family val="2"/>
      </rPr>
      <t>Amount Over</t>
    </r>
    <r>
      <rPr>
        <sz val="10"/>
        <rFont val="Arial"/>
        <family val="0"/>
      </rPr>
      <t xml:space="preserve"> times 80 years:</t>
    </r>
  </si>
  <si>
    <t>50% - 79%</t>
  </si>
  <si>
    <t>under</t>
  </si>
  <si>
    <t xml:space="preserve"> 80% +</t>
  </si>
  <si>
    <t>Amount Over legend: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</si>
</sst>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quot;$&quot;#,##0.0"/>
    <numFmt numFmtId="170" formatCode="&quot;$&quot;#,##0.00"/>
    <numFmt numFmtId="171" formatCode="&quot;$&quot;#,##0.000"/>
    <numFmt numFmtId="172" formatCode="&quot;$&quot;#,##0.0000"/>
  </numFmts>
  <fonts count="19">
    <font>
      <sz val="10"/>
      <name val="Arial"/>
      <family val="0"/>
    </font>
    <font>
      <sz val="15.25"/>
      <name val="Arial"/>
      <family val="0"/>
    </font>
    <font>
      <b/>
      <sz val="10"/>
      <name val="Arial"/>
      <family val="2"/>
    </font>
    <font>
      <b/>
      <sz val="33.5"/>
      <name val="Arial"/>
      <family val="0"/>
    </font>
    <font>
      <b/>
      <sz val="27.75"/>
      <name val="Arial"/>
      <family val="0"/>
    </font>
    <font>
      <b/>
      <sz val="20.5"/>
      <name val="Arial"/>
      <family val="2"/>
    </font>
    <font>
      <sz val="27.75"/>
      <name val="Arial"/>
      <family val="0"/>
    </font>
    <font>
      <sz val="17.25"/>
      <name val="Arial"/>
      <family val="2"/>
    </font>
    <font>
      <sz val="9.5"/>
      <name val="Arial"/>
      <family val="2"/>
    </font>
    <font>
      <sz val="28"/>
      <name val="Arial"/>
      <family val="0"/>
    </font>
    <font>
      <u val="single"/>
      <sz val="10"/>
      <color indexed="12"/>
      <name val="Arial"/>
      <family val="0"/>
    </font>
    <font>
      <u val="single"/>
      <sz val="10"/>
      <color indexed="36"/>
      <name val="Arial"/>
      <family val="0"/>
    </font>
    <font>
      <b/>
      <sz val="10.5"/>
      <name val="Arial"/>
      <family val="2"/>
    </font>
    <font>
      <sz val="9"/>
      <name val="Arial"/>
      <family val="2"/>
    </font>
    <font>
      <b/>
      <sz val="14.75"/>
      <name val="Arial"/>
      <family val="2"/>
    </font>
    <font>
      <b/>
      <sz val="16.75"/>
      <name val="Arial"/>
      <family val="2"/>
    </font>
    <font>
      <b/>
      <sz val="14"/>
      <name val="Arial"/>
      <family val="2"/>
    </font>
    <font>
      <sz val="10"/>
      <name val="Arial Unicode MS"/>
      <family val="2"/>
    </font>
    <font>
      <b/>
      <sz val="10"/>
      <name val="Arial Unicode MS"/>
      <family val="2"/>
    </font>
  </fonts>
  <fills count="6">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9"/>
        <bgColor indexed="64"/>
      </patternFill>
    </fill>
    <fill>
      <patternFill patternType="solid">
        <fgColor indexed="52"/>
        <bgColor indexed="64"/>
      </patternFill>
    </fill>
  </fills>
  <borders count="10">
    <border>
      <left/>
      <right/>
      <top/>
      <bottom/>
      <diagonal/>
    </border>
    <border>
      <left>
        <color indexed="63"/>
      </left>
      <right style="medium"/>
      <top>
        <color indexed="63"/>
      </top>
      <bottom>
        <color indexed="63"/>
      </bottom>
    </border>
    <border>
      <left>
        <color indexed="63"/>
      </left>
      <right style="thick"/>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thick"/>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color indexed="63"/>
      </top>
      <bottom style="double"/>
    </border>
    <border>
      <left style="thick"/>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0" borderId="1" xfId="0" applyBorder="1" applyAlignment="1">
      <alignment/>
    </xf>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4" xfId="0" applyBorder="1" applyAlignment="1">
      <alignment/>
    </xf>
    <xf numFmtId="0" fontId="0" fillId="0" borderId="6" xfId="0" applyBorder="1" applyAlignment="1">
      <alignment horizontal="center"/>
    </xf>
    <xf numFmtId="3" fontId="0" fillId="0" borderId="0" xfId="0" applyNumberFormat="1" applyAlignment="1">
      <alignment/>
    </xf>
    <xf numFmtId="3" fontId="0" fillId="0" borderId="2" xfId="0" applyNumberFormat="1" applyBorder="1" applyAlignment="1">
      <alignment/>
    </xf>
    <xf numFmtId="3" fontId="0" fillId="0" borderId="0" xfId="21" applyNumberFormat="1" applyAlignment="1">
      <alignment horizontal="center"/>
    </xf>
    <xf numFmtId="9" fontId="0" fillId="2" borderId="7" xfId="21" applyFill="1" applyBorder="1" applyAlignment="1">
      <alignment horizontal="center"/>
    </xf>
    <xf numFmtId="9" fontId="0" fillId="0" borderId="7" xfId="21" applyBorder="1" applyAlignment="1">
      <alignment horizontal="center"/>
    </xf>
    <xf numFmtId="9" fontId="0" fillId="3" borderId="7" xfId="21" applyFill="1" applyBorder="1" applyAlignment="1">
      <alignment horizontal="center"/>
    </xf>
    <xf numFmtId="0" fontId="0" fillId="0" borderId="2" xfId="0" applyBorder="1" applyAlignment="1">
      <alignment/>
    </xf>
    <xf numFmtId="0" fontId="0" fillId="0" borderId="7" xfId="0" applyBorder="1" applyAlignment="1">
      <alignment/>
    </xf>
    <xf numFmtId="0" fontId="10" fillId="0" borderId="0" xfId="20" applyAlignment="1">
      <alignment/>
    </xf>
    <xf numFmtId="0" fontId="2" fillId="0" borderId="0" xfId="0" applyFont="1" applyAlignment="1">
      <alignment/>
    </xf>
    <xf numFmtId="0" fontId="13" fillId="0" borderId="0" xfId="0" applyFont="1" applyAlignment="1">
      <alignment/>
    </xf>
    <xf numFmtId="0" fontId="16" fillId="0" borderId="0" xfId="0" applyFont="1" applyAlignment="1">
      <alignment/>
    </xf>
    <xf numFmtId="0" fontId="0" fillId="0" borderId="0" xfId="0" applyFont="1" applyAlignment="1">
      <alignment/>
    </xf>
    <xf numFmtId="0" fontId="17" fillId="0" borderId="0" xfId="0" applyFont="1" applyAlignment="1">
      <alignment/>
    </xf>
    <xf numFmtId="9" fontId="0" fillId="4" borderId="7" xfId="21" applyFill="1" applyBorder="1" applyAlignment="1">
      <alignment horizontal="center"/>
    </xf>
    <xf numFmtId="0" fontId="0" fillId="0" borderId="0" xfId="0" applyBorder="1" applyAlignment="1">
      <alignment/>
    </xf>
    <xf numFmtId="0" fontId="0" fillId="0" borderId="1" xfId="0" applyBorder="1" applyAlignment="1">
      <alignment horizontal="right"/>
    </xf>
    <xf numFmtId="9" fontId="0" fillId="5" borderId="7" xfId="21" applyFill="1" applyBorder="1" applyAlignment="1">
      <alignment horizontal="center"/>
    </xf>
    <xf numFmtId="0" fontId="0" fillId="0" borderId="8" xfId="0" applyBorder="1" applyAlignment="1">
      <alignment/>
    </xf>
    <xf numFmtId="0" fontId="0" fillId="0" borderId="0" xfId="0" applyAlignment="1">
      <alignment horizontal="right"/>
    </xf>
    <xf numFmtId="9" fontId="0" fillId="4" borderId="2" xfId="21" applyFill="1" applyBorder="1" applyAlignment="1">
      <alignment horizontal="center"/>
    </xf>
    <xf numFmtId="9" fontId="0" fillId="2" borderId="2" xfId="21" applyFill="1" applyBorder="1" applyAlignment="1">
      <alignment horizontal="center"/>
    </xf>
    <xf numFmtId="9" fontId="0" fillId="5" borderId="2" xfId="21" applyFill="1" applyBorder="1" applyAlignment="1">
      <alignment horizontal="center"/>
    </xf>
    <xf numFmtId="0" fontId="2" fillId="5" borderId="0" xfId="0" applyFont="1" applyFill="1" applyAlignment="1">
      <alignment horizontal="center"/>
    </xf>
    <xf numFmtId="0" fontId="2" fillId="2" borderId="0" xfId="0" applyFont="1" applyFill="1" applyAlignment="1">
      <alignment/>
    </xf>
    <xf numFmtId="0" fontId="2" fillId="3" borderId="0" xfId="0" applyFont="1" applyFill="1" applyAlignment="1">
      <alignment horizontal="center"/>
    </xf>
    <xf numFmtId="0" fontId="2" fillId="0" borderId="0" xfId="0" applyFont="1" applyAlignment="1">
      <alignment horizontal="right"/>
    </xf>
    <xf numFmtId="0" fontId="0" fillId="0" borderId="9" xfId="0" applyFill="1" applyBorder="1" applyAlignment="1">
      <alignment horizontal="center"/>
    </xf>
    <xf numFmtId="0" fontId="0" fillId="0" borderId="2" xfId="0" applyFill="1" applyBorder="1" applyAlignment="1">
      <alignment horizontal="center"/>
    </xf>
    <xf numFmtId="168" fontId="0" fillId="0" borderId="0" xfId="0" applyNumberFormat="1" applyFont="1" applyAlignment="1">
      <alignment horizontal="center"/>
    </xf>
    <xf numFmtId="0" fontId="0" fillId="0" borderId="7"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350" b="1" i="0" u="none" baseline="0">
                <a:latin typeface="Arial"/>
                <a:ea typeface="Arial"/>
                <a:cs typeface="Arial"/>
              </a:rPr>
              <a:t>Diversions Allowed vs Diversions Taken</a:t>
            </a:r>
            <a:r>
              <a:rPr lang="en-US" cap="none" sz="1050" b="1" i="0" u="none" baseline="0">
                <a:latin typeface="Arial"/>
                <a:ea typeface="Arial"/>
                <a:cs typeface="Arial"/>
              </a:rPr>
              <a:t>
data derived from Reclamation &amp; OUWUA reports, see:    http://www.mjbarkl.com/limits2.htm</a:t>
            </a:r>
          </a:p>
        </c:rich>
      </c:tx>
      <c:layout>
        <c:manualLayout>
          <c:xMode val="factor"/>
          <c:yMode val="factor"/>
          <c:x val="-0.00075"/>
          <c:y val="-0.01725"/>
        </c:manualLayout>
      </c:layout>
      <c:spPr>
        <a:noFill/>
        <a:ln>
          <a:noFill/>
        </a:ln>
      </c:spPr>
    </c:title>
    <c:plotArea>
      <c:layout>
        <c:manualLayout>
          <c:xMode val="edge"/>
          <c:yMode val="edge"/>
          <c:x val="0.05375"/>
          <c:y val="0.10225"/>
          <c:w val="0.81125"/>
          <c:h val="0.892"/>
        </c:manualLayout>
      </c:layout>
      <c:barChart>
        <c:barDir val="bar"/>
        <c:grouping val="clustered"/>
        <c:varyColors val="0"/>
        <c:ser>
          <c:idx val="0"/>
          <c:order val="0"/>
          <c:tx>
            <c:v>Diversion Allowed</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(Sheet1!$A$16:$A$56,Sheet1!$H$16:$H$54)</c:f>
              <c:numCache/>
            </c:numRef>
          </c:cat>
          <c:val>
            <c:numRef>
              <c:f>(Sheet1!$C$16:$C$56,Sheet1!$J$16:$J$54)</c:f>
              <c:numCache/>
            </c:numRef>
          </c:val>
        </c:ser>
        <c:ser>
          <c:idx val="1"/>
          <c:order val="1"/>
          <c:tx>
            <c:v>Actual Diversion</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(Sheet1!$A$16:$A$56,Sheet1!$H$16:$H$54)</c:f>
              <c:numCache/>
            </c:numRef>
          </c:cat>
          <c:val>
            <c:numRef>
              <c:f>(Sheet1!$D$16:$D$56,Sheet1!$K$16:$K$54)</c:f>
              <c:numCache/>
            </c:numRef>
          </c:val>
        </c:ser>
        <c:axId val="27435112"/>
        <c:axId val="45589417"/>
      </c:barChart>
      <c:catAx>
        <c:axId val="27435112"/>
        <c:scaling>
          <c:orientation val="maxMin"/>
        </c:scaling>
        <c:axPos val="l"/>
        <c:title>
          <c:tx>
            <c:rich>
              <a:bodyPr vert="horz" rot="-5400000" anchor="ctr"/>
              <a:lstStyle/>
              <a:p>
                <a:pPr algn="ctr">
                  <a:defRPr/>
                </a:pPr>
                <a:r>
                  <a:rPr lang="en-US" cap="none" sz="27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725" b="0" i="0" u="none" baseline="0">
                <a:latin typeface="Arial"/>
                <a:ea typeface="Arial"/>
                <a:cs typeface="Arial"/>
              </a:defRPr>
            </a:pPr>
          </a:p>
        </c:txPr>
        <c:crossAx val="45589417"/>
        <c:crosses val="autoZero"/>
        <c:auto val="0"/>
        <c:lblOffset val="100"/>
        <c:noMultiLvlLbl val="0"/>
      </c:catAx>
      <c:valAx>
        <c:axId val="45589417"/>
        <c:scaling>
          <c:orientation val="minMax"/>
          <c:max val="130000"/>
          <c:min val="0"/>
        </c:scaling>
        <c:axPos val="t"/>
        <c:title>
          <c:tx>
            <c:rich>
              <a:bodyPr vert="horz" rot="0" anchor="ctr"/>
              <a:lstStyle/>
              <a:p>
                <a:pPr algn="ctr">
                  <a:defRPr/>
                </a:pPr>
                <a:r>
                  <a:rPr lang="en-US" cap="none" sz="2050" b="1" i="0" u="none" baseline="0">
                    <a:latin typeface="Arial"/>
                    <a:ea typeface="Arial"/>
                    <a:cs typeface="Arial"/>
                  </a:rPr>
                  <a:t>Acre-feet</a:t>
                </a:r>
              </a:p>
            </c:rich>
          </c:tx>
          <c:layout>
            <c:manualLayout>
              <c:xMode val="factor"/>
              <c:yMode val="factor"/>
              <c:x val="-0.0005"/>
              <c:y val="0.001"/>
            </c:manualLayout>
          </c:layout>
          <c:overlay val="0"/>
          <c:spPr>
            <a:noFill/>
            <a:ln>
              <a:noFill/>
            </a:ln>
          </c:spPr>
        </c:title>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27435112"/>
        <c:crossesAt val="1"/>
        <c:crossBetween val="between"/>
        <c:dispUnits/>
        <c:majorUnit val="10000"/>
        <c:minorUnit val="5000"/>
      </c:valAx>
      <c:spPr>
        <a:solidFill>
          <a:srgbClr val="FFFFFF"/>
        </a:solidFill>
        <a:ln w="12700">
          <a:solidFill>
            <a:srgbClr val="808080"/>
          </a:solidFill>
        </a:ln>
      </c:spPr>
    </c:plotArea>
    <c:legend>
      <c:legendPos val="r"/>
      <c:legendEntry>
        <c:idx val="0"/>
        <c:txPr>
          <a:bodyPr vert="horz" rot="0"/>
          <a:lstStyle/>
          <a:p>
            <a:pPr>
              <a:defRPr lang="en-US" cap="none" sz="1000" b="1" i="0" u="none" baseline="0">
                <a:latin typeface="Arial"/>
                <a:ea typeface="Arial"/>
                <a:cs typeface="Arial"/>
              </a:defRPr>
            </a:pPr>
          </a:p>
        </c:txPr>
      </c:legendEntry>
      <c:legendEntry>
        <c:idx val="1"/>
        <c:txPr>
          <a:bodyPr vert="horz" rot="0"/>
          <a:lstStyle/>
          <a:p>
            <a:pPr>
              <a:defRPr lang="en-US" cap="none" sz="1000" b="1" i="0" u="none" baseline="0">
                <a:latin typeface="Arial"/>
                <a:ea typeface="Arial"/>
                <a:cs typeface="Arial"/>
              </a:defRPr>
            </a:pPr>
          </a:p>
        </c:txPr>
      </c:legendEntry>
      <c:layout>
        <c:manualLayout>
          <c:xMode val="edge"/>
          <c:yMode val="edge"/>
          <c:x val="0.88575"/>
          <c:y val="0.13825"/>
          <c:w val="0.1105"/>
          <c:h val="0.04"/>
        </c:manualLayout>
      </c:layout>
      <c:overlay val="0"/>
      <c:txPr>
        <a:bodyPr vert="horz" rot="0"/>
        <a:lstStyle/>
        <a:p>
          <a:pPr>
            <a:defRPr lang="en-US" cap="none" sz="1525" b="0" i="0" u="none" baseline="0">
              <a:latin typeface="Arial"/>
              <a:ea typeface="Arial"/>
              <a:cs typeface="Arial"/>
            </a:defRPr>
          </a:pPr>
        </a:p>
      </c:txPr>
    </c:legend>
    <c:plotVisOnly val="1"/>
    <c:dispBlanksAs val="gap"/>
    <c:showDLblsOverMax val="0"/>
  </c:chart>
  <c:txPr>
    <a:bodyPr vert="horz" rot="0"/>
    <a:lstStyle/>
    <a:p>
      <a:pPr>
        <a:defRPr lang="en-US" cap="none" sz="27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0.9175</cdr:x>
      <cdr:y>0.38375</cdr:y>
    </cdr:from>
    <cdr:to>
      <cdr:x>0.98525</cdr:x>
      <cdr:y>0.4045</cdr:y>
    </cdr:to>
    <cdr:sp>
      <cdr:nvSpPr>
        <cdr:cNvPr id="1" name="TextBox 1"/>
        <cdr:cNvSpPr txBox="1">
          <a:spLocks noChangeArrowheads="1"/>
        </cdr:cNvSpPr>
      </cdr:nvSpPr>
      <cdr:spPr>
        <a:xfrm>
          <a:off x="11763375" y="5133975"/>
          <a:ext cx="866775" cy="276225"/>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dr:relSizeAnchor xmlns:cdr="http://schemas.openxmlformats.org/drawingml/2006/chartDrawing">
    <cdr:from>
      <cdr:x>0.84525</cdr:x>
      <cdr:y>0.274</cdr:y>
    </cdr:from>
    <cdr:to>
      <cdr:x>1</cdr:x>
      <cdr:y>0.9265</cdr:y>
    </cdr:to>
    <cdr:sp>
      <cdr:nvSpPr>
        <cdr:cNvPr id="2" name="TextBox 2"/>
        <cdr:cNvSpPr txBox="1">
          <a:spLocks noChangeArrowheads="1"/>
        </cdr:cNvSpPr>
      </cdr:nvSpPr>
      <cdr:spPr>
        <a:xfrm>
          <a:off x="10839450" y="3667125"/>
          <a:ext cx="1981200" cy="8734425"/>
        </a:xfrm>
        <a:prstGeom prst="rect">
          <a:avLst/>
        </a:prstGeom>
        <a:noFill/>
        <a:ln w="9525" cmpd="sng">
          <a:noFill/>
        </a:ln>
      </cdr:spPr>
      <cdr:txBody>
        <a:bodyPr vertOverflow="clip" wrap="square" lIns="91440" tIns="45720" rIns="0" bIns="45720"/>
        <a:p>
          <a:pPr algn="l">
            <a:defRPr/>
          </a:pPr>
          <a:r>
            <a:rPr lang="en-US" cap="none" sz="1475" b="1" i="0" u="none" baseline="0">
              <a:latin typeface="Arial"/>
              <a:ea typeface="Arial"/>
              <a:cs typeface="Arial"/>
            </a:rPr>
            <a:t>        </a:t>
          </a:r>
          <a:r>
            <a:rPr lang="en-US" cap="none" sz="1675" b="1" i="0" u="none" baseline="0">
              <a:latin typeface="Arial"/>
              <a:ea typeface="Arial"/>
              <a:cs typeface="Arial"/>
            </a:rPr>
            <a:t>PRELIMINARY
</a:t>
          </a:r>
          <a:r>
            <a:rPr lang="en-US" cap="none" sz="1050" b="1" i="0" u="none" baseline="0">
              <a:latin typeface="Arial"/>
              <a:ea typeface="Arial"/>
              <a:cs typeface="Arial"/>
            </a:rPr>
            <a:t>
This is a chart showing excess diversions by the Orland Project.  It is not complete as to the years and the actual amounts shown, the actual amounts are still subject to a claim by the Project that it was entitled to more for certain parcels based on its rights in a set of 4 loopholes on p.143 of the Angle Decree, see http://www.mjbarkl.com/limits2.htm  -  still, in no way can they justify more thatn 5 acre-feet per acre delivered because that's the maximum delivered volume awarded any upstream user.  If OUWUA doesn't claim more than the 4.05 per acre the graph shows, then the amount allowed on the graph is the MAXIMUM they were allowed subject to reduction for certain types of less-thirsty crops.  We are still searching for missing numbers from the other years.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1</xdr:row>
      <xdr:rowOff>38100</xdr:rowOff>
    </xdr:from>
    <xdr:to>
      <xdr:col>35</xdr:col>
      <xdr:colOff>104775</xdr:colOff>
      <xdr:row>83</xdr:row>
      <xdr:rowOff>57150</xdr:rowOff>
    </xdr:to>
    <xdr:graphicFrame>
      <xdr:nvGraphicFramePr>
        <xdr:cNvPr id="1" name="Chart 1"/>
        <xdr:cNvGraphicFramePr/>
      </xdr:nvGraphicFramePr>
      <xdr:xfrm>
        <a:off x="7762875" y="266700"/>
        <a:ext cx="12830175" cy="13392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102"/>
  <sheetViews>
    <sheetView tabSelected="1" workbookViewId="0" topLeftCell="A1">
      <selection activeCell="A1" sqref="A1"/>
    </sheetView>
  </sheetViews>
  <sheetFormatPr defaultColWidth="9.140625" defaultRowHeight="12.75"/>
  <cols>
    <col min="1" max="1" width="7.140625" style="0" customWidth="1"/>
    <col min="5" max="5" width="8.8515625" style="0" customWidth="1"/>
    <col min="7" max="7" width="2.57421875" style="0" customWidth="1"/>
    <col min="8" max="8" width="7.00390625" style="0" customWidth="1"/>
    <col min="14" max="14" width="7.421875" style="0" customWidth="1"/>
  </cols>
  <sheetData>
    <row r="1" ht="18">
      <c r="C1" s="20" t="s">
        <v>11</v>
      </c>
    </row>
    <row r="2" ht="18">
      <c r="C2" s="20" t="s">
        <v>12</v>
      </c>
    </row>
    <row r="4" ht="12.75">
      <c r="A4" s="18" t="s">
        <v>14</v>
      </c>
    </row>
    <row r="5" ht="12.75">
      <c r="A5" s="18" t="s">
        <v>15</v>
      </c>
    </row>
    <row r="6" spans="1:26" ht="12.75">
      <c r="A6" s="18" t="s">
        <v>16</v>
      </c>
      <c r="Z6" s="19"/>
    </row>
    <row r="7" spans="1:26" ht="12.75">
      <c r="A7" s="18" t="s">
        <v>17</v>
      </c>
      <c r="Y7" s="17"/>
      <c r="Z7" s="19"/>
    </row>
    <row r="8" spans="1:26" ht="12.75">
      <c r="A8" s="18" t="s">
        <v>18</v>
      </c>
      <c r="Z8" s="19"/>
    </row>
    <row r="9" spans="1:26" ht="12.75">
      <c r="A9" s="18" t="s">
        <v>19</v>
      </c>
      <c r="Z9" s="19"/>
    </row>
    <row r="10" spans="1:26" ht="12.75">
      <c r="A10" s="18" t="s">
        <v>10</v>
      </c>
      <c r="Z10" s="19"/>
    </row>
    <row r="11" ht="12.75">
      <c r="A11" s="18"/>
    </row>
    <row r="12" ht="12.75">
      <c r="A12" s="18" t="s">
        <v>13</v>
      </c>
    </row>
    <row r="14" spans="1:13" ht="12.75">
      <c r="A14" s="1"/>
      <c r="B14" s="2" t="s">
        <v>0</v>
      </c>
      <c r="C14" s="2" t="s">
        <v>1</v>
      </c>
      <c r="D14" s="3" t="s">
        <v>2</v>
      </c>
      <c r="E14" s="36" t="s">
        <v>3</v>
      </c>
      <c r="F14" s="37"/>
      <c r="H14" s="1"/>
      <c r="I14" s="2" t="s">
        <v>0</v>
      </c>
      <c r="J14" s="2" t="s">
        <v>1</v>
      </c>
      <c r="K14" s="3" t="s">
        <v>2</v>
      </c>
      <c r="L14" s="36" t="s">
        <v>3</v>
      </c>
      <c r="M14" s="39"/>
    </row>
    <row r="15" spans="1:13" ht="13.5" thickBot="1">
      <c r="A15" s="4" t="s">
        <v>4</v>
      </c>
      <c r="B15" s="5" t="s">
        <v>5</v>
      </c>
      <c r="C15" s="5" t="s">
        <v>6</v>
      </c>
      <c r="D15" s="6" t="s">
        <v>7</v>
      </c>
      <c r="E15" s="7" t="s">
        <v>8</v>
      </c>
      <c r="F15" s="6" t="s">
        <v>9</v>
      </c>
      <c r="H15" s="4" t="s">
        <v>4</v>
      </c>
      <c r="I15" s="5" t="s">
        <v>5</v>
      </c>
      <c r="J15" s="5" t="s">
        <v>6</v>
      </c>
      <c r="K15" s="6" t="s">
        <v>7</v>
      </c>
      <c r="L15" s="7" t="s">
        <v>8</v>
      </c>
      <c r="M15" s="8" t="s">
        <v>9</v>
      </c>
    </row>
    <row r="16" spans="1:13" ht="12.75">
      <c r="A16" s="25">
        <v>1930</v>
      </c>
      <c r="B16" s="9">
        <v>14091</v>
      </c>
      <c r="C16" s="9">
        <v>57068.55</v>
      </c>
      <c r="D16" s="10">
        <v>79891.6</v>
      </c>
      <c r="E16" s="11">
        <f aca="true" t="shared" si="0" ref="E16:E51">D16-C16</f>
        <v>22823.050000000003</v>
      </c>
      <c r="F16" s="29">
        <f aca="true" t="shared" si="1" ref="F16:F51">E16/C16</f>
        <v>0.3999234254243362</v>
      </c>
      <c r="H16" s="1">
        <v>1971</v>
      </c>
      <c r="I16" s="9"/>
      <c r="K16" s="10"/>
      <c r="L16" s="11"/>
      <c r="M16" s="13"/>
    </row>
    <row r="17" spans="1:13" ht="12.75">
      <c r="A17" s="25">
        <v>1931</v>
      </c>
      <c r="B17" s="9">
        <v>13895</v>
      </c>
      <c r="C17" s="9">
        <v>56274.75</v>
      </c>
      <c r="D17" s="10">
        <v>65152</v>
      </c>
      <c r="E17" s="11">
        <f t="shared" si="0"/>
        <v>8877.25</v>
      </c>
      <c r="F17" s="29">
        <f t="shared" si="1"/>
        <v>0.1577483684956397</v>
      </c>
      <c r="H17" s="1">
        <v>1972</v>
      </c>
      <c r="I17" s="9"/>
      <c r="J17" s="9"/>
      <c r="K17" s="10"/>
      <c r="L17" s="11"/>
      <c r="M17" s="13"/>
    </row>
    <row r="18" spans="1:13" ht="12.75">
      <c r="A18" s="25">
        <v>1932</v>
      </c>
      <c r="B18" s="9">
        <v>14059</v>
      </c>
      <c r="C18" s="9">
        <v>56938.95</v>
      </c>
      <c r="D18" s="10">
        <v>81204.2</v>
      </c>
      <c r="E18" s="11">
        <f t="shared" si="0"/>
        <v>24265.25</v>
      </c>
      <c r="F18" s="29">
        <f t="shared" si="1"/>
        <v>0.42616258290678</v>
      </c>
      <c r="H18" s="1">
        <v>1973</v>
      </c>
      <c r="I18" s="9"/>
      <c r="J18" s="9"/>
      <c r="K18" s="10"/>
      <c r="L18" s="11"/>
      <c r="M18" s="13"/>
    </row>
    <row r="19" spans="1:13" ht="12.75">
      <c r="A19" s="25">
        <v>1933</v>
      </c>
      <c r="B19" s="9">
        <v>13946</v>
      </c>
      <c r="C19" s="9">
        <v>56481.3</v>
      </c>
      <c r="D19" s="10">
        <v>86378.2</v>
      </c>
      <c r="E19" s="11">
        <f t="shared" si="0"/>
        <v>29896.899999999994</v>
      </c>
      <c r="F19" s="30">
        <f t="shared" si="1"/>
        <v>0.5293238647127455</v>
      </c>
      <c r="H19" s="1">
        <v>1974</v>
      </c>
      <c r="I19" s="9"/>
      <c r="K19" s="10"/>
      <c r="L19" s="11"/>
      <c r="M19" s="13"/>
    </row>
    <row r="20" spans="1:13" ht="12.75">
      <c r="A20" s="25">
        <v>1934</v>
      </c>
      <c r="B20" s="9">
        <v>14000</v>
      </c>
      <c r="C20" s="9">
        <v>56700</v>
      </c>
      <c r="D20" s="10">
        <v>89896.48</v>
      </c>
      <c r="E20" s="11">
        <f t="shared" si="0"/>
        <v>33196.479999999996</v>
      </c>
      <c r="F20" s="30">
        <f t="shared" si="1"/>
        <v>0.5854758377425043</v>
      </c>
      <c r="H20" s="1">
        <v>1975</v>
      </c>
      <c r="I20" s="9"/>
      <c r="K20" s="10"/>
      <c r="L20" s="11"/>
      <c r="M20" s="13"/>
    </row>
    <row r="21" spans="1:13" ht="12.75">
      <c r="A21" s="25">
        <v>1935</v>
      </c>
      <c r="B21" s="9">
        <v>14000</v>
      </c>
      <c r="C21" s="9">
        <v>56700</v>
      </c>
      <c r="D21" s="10">
        <v>80375.1</v>
      </c>
      <c r="E21" s="11">
        <f t="shared" si="0"/>
        <v>23675.100000000006</v>
      </c>
      <c r="F21" s="29">
        <f t="shared" si="1"/>
        <v>0.41755026455026467</v>
      </c>
      <c r="H21" s="1">
        <v>1976</v>
      </c>
      <c r="I21" s="9"/>
      <c r="K21" s="10"/>
      <c r="L21" s="11"/>
      <c r="M21" s="13"/>
    </row>
    <row r="22" spans="1:14" ht="12.75">
      <c r="A22" s="25">
        <v>1936</v>
      </c>
      <c r="B22" s="9">
        <v>14000</v>
      </c>
      <c r="C22" s="9">
        <v>56700</v>
      </c>
      <c r="D22" s="10">
        <v>107384.2</v>
      </c>
      <c r="E22" s="11">
        <f t="shared" si="0"/>
        <v>50684.2</v>
      </c>
      <c r="F22" s="31">
        <f t="shared" si="1"/>
        <v>0.8939012345679012</v>
      </c>
      <c r="H22" s="1">
        <v>1977</v>
      </c>
      <c r="I22" s="9">
        <v>10341</v>
      </c>
      <c r="J22" s="9">
        <v>41881.05</v>
      </c>
      <c r="K22" s="10">
        <v>26299</v>
      </c>
      <c r="L22" s="11">
        <f aca="true" t="shared" si="2" ref="L22:L51">K22-J22</f>
        <v>-15582.050000000003</v>
      </c>
      <c r="M22" s="14">
        <f aca="true" t="shared" si="3" ref="M22:M51">L22/J22</f>
        <v>-0.37205490311250555</v>
      </c>
      <c r="N22" t="s">
        <v>26</v>
      </c>
    </row>
    <row r="23" spans="1:13" ht="12.75">
      <c r="A23" s="25">
        <v>1937</v>
      </c>
      <c r="B23" s="9"/>
      <c r="C23" s="9"/>
      <c r="D23" s="10"/>
      <c r="E23" s="11"/>
      <c r="F23" s="29"/>
      <c r="H23" s="1">
        <v>1978</v>
      </c>
      <c r="I23" s="9">
        <v>15914</v>
      </c>
      <c r="J23" s="9">
        <v>64451.7</v>
      </c>
      <c r="K23" s="10">
        <v>96741</v>
      </c>
      <c r="L23" s="11">
        <f t="shared" si="2"/>
        <v>32289.300000000003</v>
      </c>
      <c r="M23" s="12">
        <f t="shared" si="3"/>
        <v>0.5009844581291107</v>
      </c>
    </row>
    <row r="24" spans="1:13" ht="12.75">
      <c r="A24" s="25">
        <v>1938</v>
      </c>
      <c r="B24" s="9">
        <v>14978</v>
      </c>
      <c r="C24" s="9">
        <v>60660.9</v>
      </c>
      <c r="D24" s="10">
        <v>98030.59</v>
      </c>
      <c r="E24" s="11">
        <f t="shared" si="0"/>
        <v>37369.689999999995</v>
      </c>
      <c r="F24" s="30">
        <f t="shared" si="1"/>
        <v>0.616042458980991</v>
      </c>
      <c r="H24" s="1">
        <v>1979</v>
      </c>
      <c r="I24" s="9">
        <v>17086</v>
      </c>
      <c r="J24" s="9">
        <v>69198.3</v>
      </c>
      <c r="K24" s="10">
        <v>94545</v>
      </c>
      <c r="L24" s="11">
        <f t="shared" si="2"/>
        <v>25346.699999999997</v>
      </c>
      <c r="M24" s="23">
        <f t="shared" si="3"/>
        <v>0.36629079038068846</v>
      </c>
    </row>
    <row r="25" spans="1:13" ht="12.75">
      <c r="A25" s="25">
        <v>1939</v>
      </c>
      <c r="B25" s="9">
        <v>15505</v>
      </c>
      <c r="C25" s="9">
        <v>62795.25</v>
      </c>
      <c r="D25" s="10">
        <v>96046.26</v>
      </c>
      <c r="E25" s="11">
        <f t="shared" si="0"/>
        <v>33251.009999999995</v>
      </c>
      <c r="F25" s="30">
        <f t="shared" si="1"/>
        <v>0.5295147324041228</v>
      </c>
      <c r="H25" s="1">
        <v>1980</v>
      </c>
      <c r="I25" s="9">
        <v>16700</v>
      </c>
      <c r="J25" s="9">
        <v>67635</v>
      </c>
      <c r="K25" s="10">
        <v>117432</v>
      </c>
      <c r="L25" s="11">
        <f t="shared" si="2"/>
        <v>49797</v>
      </c>
      <c r="M25" s="12">
        <f t="shared" si="3"/>
        <v>0.7362608117099135</v>
      </c>
    </row>
    <row r="26" spans="1:13" ht="12.75">
      <c r="A26" s="25">
        <v>1940</v>
      </c>
      <c r="B26" s="9">
        <v>15534</v>
      </c>
      <c r="C26" s="9">
        <v>62912.7</v>
      </c>
      <c r="D26" s="10">
        <v>100799.5</v>
      </c>
      <c r="E26" s="11">
        <f t="shared" si="0"/>
        <v>37886.8</v>
      </c>
      <c r="F26" s="30">
        <f t="shared" si="1"/>
        <v>0.6022122719260182</v>
      </c>
      <c r="H26" s="1">
        <v>1981</v>
      </c>
      <c r="I26" s="9">
        <v>18093</v>
      </c>
      <c r="J26" s="9">
        <v>73276.65</v>
      </c>
      <c r="K26" s="10">
        <v>89516</v>
      </c>
      <c r="L26" s="11">
        <f t="shared" si="2"/>
        <v>16239.350000000006</v>
      </c>
      <c r="M26" s="13">
        <f t="shared" si="3"/>
        <v>0.22161698167151483</v>
      </c>
    </row>
    <row r="27" spans="1:13" ht="12.75">
      <c r="A27" s="25">
        <v>1941</v>
      </c>
      <c r="B27" s="9">
        <v>15694</v>
      </c>
      <c r="C27" s="9">
        <v>63560.7</v>
      </c>
      <c r="D27" s="10">
        <v>97423</v>
      </c>
      <c r="E27" s="11">
        <f t="shared" si="0"/>
        <v>33862.3</v>
      </c>
      <c r="F27" s="30">
        <f t="shared" si="1"/>
        <v>0.5327553031983601</v>
      </c>
      <c r="H27" s="1">
        <v>1982</v>
      </c>
      <c r="I27" s="9">
        <v>17673</v>
      </c>
      <c r="J27" s="9">
        <v>71575.65</v>
      </c>
      <c r="K27" s="10">
        <v>96301</v>
      </c>
      <c r="L27" s="11">
        <f t="shared" si="2"/>
        <v>24725.350000000006</v>
      </c>
      <c r="M27" s="13">
        <f t="shared" si="3"/>
        <v>0.34544359708923367</v>
      </c>
    </row>
    <row r="28" spans="1:13" ht="12.75">
      <c r="A28" s="25">
        <v>1942</v>
      </c>
      <c r="B28" s="9">
        <v>16082</v>
      </c>
      <c r="C28" s="9">
        <v>65132.1</v>
      </c>
      <c r="D28" s="10">
        <v>94795</v>
      </c>
      <c r="E28" s="11">
        <f t="shared" si="0"/>
        <v>29662.9</v>
      </c>
      <c r="F28" s="29">
        <f t="shared" si="1"/>
        <v>0.45542674042446046</v>
      </c>
      <c r="H28" s="1">
        <v>1983</v>
      </c>
      <c r="I28" s="9">
        <v>17909</v>
      </c>
      <c r="J28" s="9">
        <v>72531.45</v>
      </c>
      <c r="K28" s="10">
        <v>78494</v>
      </c>
      <c r="L28" s="11">
        <f t="shared" si="2"/>
        <v>5962.550000000003</v>
      </c>
      <c r="M28" s="13">
        <f t="shared" si="3"/>
        <v>0.08220640839249736</v>
      </c>
    </row>
    <row r="29" spans="1:13" ht="12.75">
      <c r="A29" s="25">
        <v>1943</v>
      </c>
      <c r="B29" s="9"/>
      <c r="C29" s="9"/>
      <c r="D29" s="10"/>
      <c r="E29" s="11"/>
      <c r="F29" s="29"/>
      <c r="H29" s="1">
        <v>1984</v>
      </c>
      <c r="I29" s="9">
        <v>15481</v>
      </c>
      <c r="J29" s="9">
        <v>62698.05</v>
      </c>
      <c r="K29" s="10">
        <v>66689</v>
      </c>
      <c r="L29" s="11">
        <f t="shared" si="2"/>
        <v>3990.949999999997</v>
      </c>
      <c r="M29" s="13">
        <f t="shared" si="3"/>
        <v>0.06365349480565978</v>
      </c>
    </row>
    <row r="30" spans="1:13" ht="12.75">
      <c r="A30" s="25">
        <v>1944</v>
      </c>
      <c r="B30" s="9">
        <v>16400</v>
      </c>
      <c r="C30" s="9">
        <v>66420</v>
      </c>
      <c r="D30" s="10">
        <v>107263</v>
      </c>
      <c r="E30" s="11">
        <f t="shared" si="0"/>
        <v>40843</v>
      </c>
      <c r="F30" s="30">
        <f t="shared" si="1"/>
        <v>0.6149202047576031</v>
      </c>
      <c r="H30" s="1">
        <v>1985</v>
      </c>
      <c r="I30" s="9">
        <v>16939</v>
      </c>
      <c r="J30" s="9">
        <v>68602.95</v>
      </c>
      <c r="K30" s="10">
        <v>102140</v>
      </c>
      <c r="L30" s="11">
        <f t="shared" si="2"/>
        <v>33537.05</v>
      </c>
      <c r="M30" s="13">
        <f t="shared" si="3"/>
        <v>0.4888572575960655</v>
      </c>
    </row>
    <row r="31" spans="1:13" ht="12.75">
      <c r="A31" s="25">
        <v>1945</v>
      </c>
      <c r="B31" s="9">
        <v>16600</v>
      </c>
      <c r="C31" s="9">
        <v>67230</v>
      </c>
      <c r="D31" s="10">
        <v>108619</v>
      </c>
      <c r="E31" s="11">
        <f t="shared" si="0"/>
        <v>41389</v>
      </c>
      <c r="F31" s="30">
        <f t="shared" si="1"/>
        <v>0.6156329019782835</v>
      </c>
      <c r="H31" s="1">
        <v>1986</v>
      </c>
      <c r="I31" s="9">
        <v>16855</v>
      </c>
      <c r="J31" s="9">
        <v>68262.75</v>
      </c>
      <c r="K31" s="10">
        <v>97789</v>
      </c>
      <c r="L31" s="11">
        <f t="shared" si="2"/>
        <v>29526.25</v>
      </c>
      <c r="M31" s="13">
        <f t="shared" si="3"/>
        <v>0.4325382437713101</v>
      </c>
    </row>
    <row r="32" spans="1:13" ht="12.75">
      <c r="A32" s="25">
        <v>1946</v>
      </c>
      <c r="B32" s="9">
        <v>16700</v>
      </c>
      <c r="C32" s="9">
        <v>67635</v>
      </c>
      <c r="D32" s="10">
        <v>113620.68</v>
      </c>
      <c r="E32" s="11">
        <f t="shared" si="0"/>
        <v>45985.67999999999</v>
      </c>
      <c r="F32" s="30">
        <f t="shared" si="1"/>
        <v>0.6799095143047238</v>
      </c>
      <c r="H32" s="1">
        <v>1987</v>
      </c>
      <c r="I32" s="9">
        <v>16751</v>
      </c>
      <c r="J32" s="9">
        <v>67841.55</v>
      </c>
      <c r="K32" s="10">
        <v>95698</v>
      </c>
      <c r="L32" s="11">
        <f t="shared" si="2"/>
        <v>27856.449999999997</v>
      </c>
      <c r="M32" s="13">
        <f t="shared" si="3"/>
        <v>0.41061045922447226</v>
      </c>
    </row>
    <row r="33" spans="1:13" ht="12.75">
      <c r="A33" s="25">
        <v>1947</v>
      </c>
      <c r="B33" s="9">
        <v>15959</v>
      </c>
      <c r="C33" s="9">
        <v>64933.95</v>
      </c>
      <c r="D33" s="10">
        <v>74270</v>
      </c>
      <c r="E33" s="11">
        <f t="shared" si="0"/>
        <v>9336.050000000003</v>
      </c>
      <c r="F33" s="29">
        <f t="shared" si="1"/>
        <v>0.14377763866205587</v>
      </c>
      <c r="H33" s="1">
        <v>1988</v>
      </c>
      <c r="I33" s="9">
        <v>16721</v>
      </c>
      <c r="J33" s="9">
        <v>67720.05</v>
      </c>
      <c r="K33" s="10">
        <v>85854</v>
      </c>
      <c r="L33" s="11">
        <f t="shared" si="2"/>
        <v>18133.949999999997</v>
      </c>
      <c r="M33" s="13">
        <f t="shared" si="3"/>
        <v>0.2677781543280018</v>
      </c>
    </row>
    <row r="34" spans="1:13" ht="12.75">
      <c r="A34" s="25">
        <v>1948</v>
      </c>
      <c r="B34" s="9">
        <v>16566</v>
      </c>
      <c r="C34" s="9">
        <v>67092.3</v>
      </c>
      <c r="D34" s="10">
        <v>96942</v>
      </c>
      <c r="E34" s="11">
        <f t="shared" si="0"/>
        <v>29849.699999999997</v>
      </c>
      <c r="F34" s="29">
        <f t="shared" si="1"/>
        <v>0.4449050040019495</v>
      </c>
      <c r="H34" s="1">
        <v>1989</v>
      </c>
      <c r="I34" s="9">
        <v>16397</v>
      </c>
      <c r="J34" s="9">
        <v>66407.85</v>
      </c>
      <c r="K34" s="10">
        <v>79611</v>
      </c>
      <c r="L34" s="11">
        <f t="shared" si="2"/>
        <v>13203.149999999994</v>
      </c>
      <c r="M34" s="13">
        <f t="shared" si="3"/>
        <v>0.19881911551119322</v>
      </c>
    </row>
    <row r="35" spans="1:13" ht="12.75">
      <c r="A35" s="25">
        <v>1949</v>
      </c>
      <c r="B35" s="9">
        <v>16566</v>
      </c>
      <c r="C35" s="9">
        <v>67092.3</v>
      </c>
      <c r="D35" s="10">
        <v>115385</v>
      </c>
      <c r="E35" s="11">
        <f t="shared" si="0"/>
        <v>48292.7</v>
      </c>
      <c r="F35" s="30">
        <f t="shared" si="1"/>
        <v>0.7197949690202898</v>
      </c>
      <c r="H35" s="1">
        <v>1990</v>
      </c>
      <c r="I35" s="9">
        <v>16457</v>
      </c>
      <c r="J35" s="9">
        <v>66650.85</v>
      </c>
      <c r="K35" s="10">
        <v>95826</v>
      </c>
      <c r="L35" s="11">
        <f t="shared" si="2"/>
        <v>29175.149999999994</v>
      </c>
      <c r="M35" s="13">
        <f t="shared" si="3"/>
        <v>0.43773110170387913</v>
      </c>
    </row>
    <row r="36" spans="1:13" ht="12.75">
      <c r="A36" s="25">
        <v>1950</v>
      </c>
      <c r="B36" s="9">
        <v>17075</v>
      </c>
      <c r="C36" s="9">
        <v>69153.75</v>
      </c>
      <c r="D36" s="10">
        <v>117381</v>
      </c>
      <c r="E36" s="11">
        <f t="shared" si="0"/>
        <v>48227.25</v>
      </c>
      <c r="F36" s="30">
        <f t="shared" si="1"/>
        <v>0.69739168157909</v>
      </c>
      <c r="H36" s="1">
        <v>1991</v>
      </c>
      <c r="I36" s="9">
        <v>17179</v>
      </c>
      <c r="J36" s="9">
        <v>69574.95</v>
      </c>
      <c r="K36" s="10">
        <v>88876</v>
      </c>
      <c r="L36" s="11">
        <f t="shared" si="2"/>
        <v>19301.050000000003</v>
      </c>
      <c r="M36" s="13">
        <f t="shared" si="3"/>
        <v>0.2774137818280862</v>
      </c>
    </row>
    <row r="37" spans="1:13" ht="12.75">
      <c r="A37" s="25">
        <v>1951</v>
      </c>
      <c r="B37" s="9">
        <v>17130</v>
      </c>
      <c r="C37" s="9">
        <v>69376.5</v>
      </c>
      <c r="D37" s="10">
        <v>114454</v>
      </c>
      <c r="E37" s="11">
        <f t="shared" si="0"/>
        <v>45077.5</v>
      </c>
      <c r="F37" s="30">
        <f t="shared" si="1"/>
        <v>0.649751717079991</v>
      </c>
      <c r="H37" s="1">
        <v>1992</v>
      </c>
      <c r="I37" s="9">
        <v>18626</v>
      </c>
      <c r="J37" s="9">
        <v>75435.3</v>
      </c>
      <c r="K37" s="10">
        <v>84754</v>
      </c>
      <c r="L37" s="11">
        <f t="shared" si="2"/>
        <v>9318.699999999997</v>
      </c>
      <c r="M37" s="13">
        <f t="shared" si="3"/>
        <v>0.1235323515648509</v>
      </c>
    </row>
    <row r="38" spans="1:13" ht="12.75">
      <c r="A38" s="25">
        <v>1952</v>
      </c>
      <c r="B38" s="9">
        <v>17140</v>
      </c>
      <c r="C38" s="9">
        <v>69417</v>
      </c>
      <c r="D38" s="10">
        <v>125276</v>
      </c>
      <c r="E38" s="11">
        <f t="shared" si="0"/>
        <v>55859</v>
      </c>
      <c r="F38" s="31">
        <f t="shared" si="1"/>
        <v>0.8046876125444776</v>
      </c>
      <c r="H38" s="1">
        <v>1993</v>
      </c>
      <c r="I38" s="9">
        <v>18843</v>
      </c>
      <c r="J38" s="9">
        <v>76314.15</v>
      </c>
      <c r="K38" s="10">
        <v>82595</v>
      </c>
      <c r="L38" s="11">
        <f t="shared" si="2"/>
        <v>6280.850000000006</v>
      </c>
      <c r="M38" s="13">
        <f t="shared" si="3"/>
        <v>0.08230256118950426</v>
      </c>
    </row>
    <row r="39" spans="1:13" ht="12.75">
      <c r="A39" s="25">
        <v>1953</v>
      </c>
      <c r="B39" s="9">
        <v>17261</v>
      </c>
      <c r="C39" s="9">
        <v>69907.05</v>
      </c>
      <c r="D39" s="10">
        <v>128236</v>
      </c>
      <c r="E39" s="11">
        <f t="shared" si="0"/>
        <v>58328.95</v>
      </c>
      <c r="F39" s="31">
        <f t="shared" si="1"/>
        <v>0.8343786499358791</v>
      </c>
      <c r="H39" s="1">
        <v>1994</v>
      </c>
      <c r="I39" s="9">
        <v>16480</v>
      </c>
      <c r="J39" s="9">
        <v>66744</v>
      </c>
      <c r="K39" s="10">
        <v>104774</v>
      </c>
      <c r="L39" s="11">
        <f t="shared" si="2"/>
        <v>38030</v>
      </c>
      <c r="M39" s="12">
        <f t="shared" si="3"/>
        <v>0.5697890447081385</v>
      </c>
    </row>
    <row r="40" spans="1:13" ht="12.75">
      <c r="A40" s="25">
        <v>1954</v>
      </c>
      <c r="B40" s="9">
        <v>17243</v>
      </c>
      <c r="C40" s="9">
        <v>69834.15</v>
      </c>
      <c r="D40" s="10">
        <v>115631</v>
      </c>
      <c r="E40" s="11">
        <f t="shared" si="0"/>
        <v>45796.850000000006</v>
      </c>
      <c r="F40" s="30">
        <f t="shared" si="1"/>
        <v>0.6557944787757853</v>
      </c>
      <c r="H40" s="1">
        <v>1995</v>
      </c>
      <c r="I40" s="9">
        <v>16983</v>
      </c>
      <c r="J40" s="9">
        <v>68781.15</v>
      </c>
      <c r="K40" s="10">
        <v>87386</v>
      </c>
      <c r="L40" s="11">
        <f t="shared" si="2"/>
        <v>18604.850000000006</v>
      </c>
      <c r="M40" s="13">
        <f t="shared" si="3"/>
        <v>0.27049344188051533</v>
      </c>
    </row>
    <row r="41" spans="1:13" ht="12.75">
      <c r="A41" s="25">
        <v>1955</v>
      </c>
      <c r="B41" s="9"/>
      <c r="C41" s="9"/>
      <c r="D41" s="10"/>
      <c r="E41" s="11"/>
      <c r="F41" s="29"/>
      <c r="H41" s="1">
        <v>1996</v>
      </c>
      <c r="I41" s="9">
        <v>12982</v>
      </c>
      <c r="J41" s="9">
        <v>52577.1</v>
      </c>
      <c r="K41" s="10">
        <v>95440</v>
      </c>
      <c r="L41" s="11">
        <f t="shared" si="2"/>
        <v>42862.9</v>
      </c>
      <c r="M41" s="26">
        <f t="shared" si="3"/>
        <v>0.815238953841121</v>
      </c>
    </row>
    <row r="42" spans="1:13" ht="12.75">
      <c r="A42" s="25">
        <v>1956</v>
      </c>
      <c r="B42" s="9">
        <v>17275</v>
      </c>
      <c r="C42" s="9">
        <v>69963.75</v>
      </c>
      <c r="D42" s="10">
        <v>123477</v>
      </c>
      <c r="E42" s="11">
        <f t="shared" si="0"/>
        <v>53513.25</v>
      </c>
      <c r="F42" s="30">
        <f t="shared" si="1"/>
        <v>0.7648710939593718</v>
      </c>
      <c r="H42" s="1">
        <v>1997</v>
      </c>
      <c r="I42" s="9">
        <v>15424</v>
      </c>
      <c r="J42" s="9">
        <v>62471.25</v>
      </c>
      <c r="K42" s="10">
        <v>102284</v>
      </c>
      <c r="L42" s="11">
        <f t="shared" si="2"/>
        <v>39812.75</v>
      </c>
      <c r="M42" s="12">
        <f t="shared" si="3"/>
        <v>0.6372971566920783</v>
      </c>
    </row>
    <row r="43" spans="1:13" ht="12.75">
      <c r="A43" s="25">
        <v>1957</v>
      </c>
      <c r="B43" s="9">
        <v>17326</v>
      </c>
      <c r="C43" s="9">
        <v>70170.3</v>
      </c>
      <c r="D43" s="10">
        <v>108641</v>
      </c>
      <c r="E43" s="11">
        <f t="shared" si="0"/>
        <v>38470.7</v>
      </c>
      <c r="F43" s="30">
        <f t="shared" si="1"/>
        <v>0.548247620432006</v>
      </c>
      <c r="H43" s="1">
        <v>1998</v>
      </c>
      <c r="I43" s="9">
        <v>15608</v>
      </c>
      <c r="J43" s="9">
        <v>63212</v>
      </c>
      <c r="K43" s="10">
        <v>62953</v>
      </c>
      <c r="L43" s="11">
        <f t="shared" si="2"/>
        <v>-259</v>
      </c>
      <c r="M43" s="14">
        <f t="shared" si="3"/>
        <v>-0.004097323293045624</v>
      </c>
    </row>
    <row r="44" spans="1:13" ht="12.75">
      <c r="A44" s="25">
        <v>1958</v>
      </c>
      <c r="B44" s="9"/>
      <c r="C44" s="9"/>
      <c r="D44" s="10"/>
      <c r="E44" s="11"/>
      <c r="F44" s="29"/>
      <c r="H44" s="1">
        <v>1999</v>
      </c>
      <c r="I44" s="9">
        <v>17469</v>
      </c>
      <c r="J44" s="9">
        <v>70749.45</v>
      </c>
      <c r="K44" s="10">
        <v>104160</v>
      </c>
      <c r="L44" s="11">
        <f t="shared" si="2"/>
        <v>33410.55</v>
      </c>
      <c r="M44" s="13">
        <f t="shared" si="3"/>
        <v>0.47223759336645027</v>
      </c>
    </row>
    <row r="45" spans="1:13" ht="12.75">
      <c r="A45" s="25">
        <v>1959</v>
      </c>
      <c r="B45" s="9">
        <v>17499</v>
      </c>
      <c r="C45" s="9">
        <v>70870.95</v>
      </c>
      <c r="D45" s="10">
        <v>112856</v>
      </c>
      <c r="E45" s="11">
        <f t="shared" si="0"/>
        <v>41985.05</v>
      </c>
      <c r="F45" s="30">
        <f t="shared" si="1"/>
        <v>0.592415510163191</v>
      </c>
      <c r="H45" s="1">
        <v>2000</v>
      </c>
      <c r="I45" s="9">
        <v>17848</v>
      </c>
      <c r="J45" s="9">
        <v>72284.4</v>
      </c>
      <c r="K45" s="10">
        <v>101321</v>
      </c>
      <c r="L45" s="11">
        <f t="shared" si="2"/>
        <v>29036.600000000006</v>
      </c>
      <c r="M45" s="13">
        <f t="shared" si="3"/>
        <v>0.40169939848708724</v>
      </c>
    </row>
    <row r="46" spans="1:13" ht="12.75">
      <c r="A46" s="25">
        <v>1960</v>
      </c>
      <c r="B46" s="9">
        <v>17440</v>
      </c>
      <c r="C46" s="9">
        <v>70632</v>
      </c>
      <c r="D46" s="10">
        <v>116438</v>
      </c>
      <c r="E46" s="11">
        <f t="shared" si="0"/>
        <v>45806</v>
      </c>
      <c r="F46" s="30">
        <f t="shared" si="1"/>
        <v>0.6485162532563145</v>
      </c>
      <c r="H46" s="1">
        <v>2001</v>
      </c>
      <c r="I46" s="9">
        <v>15648</v>
      </c>
      <c r="J46" s="9">
        <v>63374.4</v>
      </c>
      <c r="K46" s="10">
        <v>111208</v>
      </c>
      <c r="L46" s="11">
        <f t="shared" si="2"/>
        <v>47833.6</v>
      </c>
      <c r="M46" s="12">
        <f t="shared" si="3"/>
        <v>0.7547779545052892</v>
      </c>
    </row>
    <row r="47" spans="1:13" ht="12.75">
      <c r="A47" s="25">
        <v>1961</v>
      </c>
      <c r="B47" s="9">
        <v>17211</v>
      </c>
      <c r="C47" s="9">
        <v>69704.55</v>
      </c>
      <c r="D47" s="10">
        <v>113541</v>
      </c>
      <c r="E47" s="11">
        <f t="shared" si="0"/>
        <v>43836.45</v>
      </c>
      <c r="F47" s="30">
        <f t="shared" si="1"/>
        <v>0.6288893623156594</v>
      </c>
      <c r="H47" s="1">
        <v>2002</v>
      </c>
      <c r="I47" s="9">
        <v>15042</v>
      </c>
      <c r="J47" s="9">
        <v>60920.1</v>
      </c>
      <c r="K47" s="10">
        <v>114253</v>
      </c>
      <c r="L47" s="11">
        <f t="shared" si="2"/>
        <v>53332.9</v>
      </c>
      <c r="M47" s="26">
        <f t="shared" si="3"/>
        <v>0.8754565406163155</v>
      </c>
    </row>
    <row r="48" spans="1:13" ht="12.75">
      <c r="A48" s="25">
        <v>1962</v>
      </c>
      <c r="B48" s="9">
        <v>17425</v>
      </c>
      <c r="C48" s="9">
        <v>70571.25</v>
      </c>
      <c r="D48" s="10">
        <v>113053</v>
      </c>
      <c r="E48" s="11">
        <f t="shared" si="0"/>
        <v>42481.75</v>
      </c>
      <c r="F48" s="30">
        <f t="shared" si="1"/>
        <v>0.6019696406114388</v>
      </c>
      <c r="H48" s="1">
        <v>2003</v>
      </c>
      <c r="I48" s="9">
        <v>13970</v>
      </c>
      <c r="J48" s="9">
        <v>56578.5</v>
      </c>
      <c r="K48" s="10">
        <v>89240</v>
      </c>
      <c r="L48" s="11">
        <f t="shared" si="2"/>
        <v>32661.5</v>
      </c>
      <c r="M48" s="12">
        <f t="shared" si="3"/>
        <v>0.5772775877762755</v>
      </c>
    </row>
    <row r="49" spans="1:13" ht="12.75">
      <c r="A49" s="25">
        <v>1963</v>
      </c>
      <c r="B49" s="9">
        <v>17519</v>
      </c>
      <c r="C49" s="9">
        <v>70951.95</v>
      </c>
      <c r="D49" s="10">
        <v>100346</v>
      </c>
      <c r="E49" s="11">
        <f t="shared" si="0"/>
        <v>29394.050000000003</v>
      </c>
      <c r="F49" s="29">
        <f t="shared" si="1"/>
        <v>0.4142810733179286</v>
      </c>
      <c r="H49" s="1">
        <v>2004</v>
      </c>
      <c r="I49" s="9">
        <v>14405</v>
      </c>
      <c r="J49" s="9">
        <v>58340.25</v>
      </c>
      <c r="K49" s="10">
        <v>103937</v>
      </c>
      <c r="L49" s="11">
        <f t="shared" si="2"/>
        <v>45596.75</v>
      </c>
      <c r="M49" s="12">
        <f t="shared" si="3"/>
        <v>0.7815659000432806</v>
      </c>
    </row>
    <row r="50" spans="1:13" ht="12.75">
      <c r="A50" s="25">
        <v>1964</v>
      </c>
      <c r="B50" s="9">
        <v>16804</v>
      </c>
      <c r="C50" s="9">
        <v>68056.2</v>
      </c>
      <c r="D50" s="10">
        <v>75703</v>
      </c>
      <c r="E50" s="11">
        <f t="shared" si="0"/>
        <v>7646.800000000003</v>
      </c>
      <c r="F50" s="29">
        <f t="shared" si="1"/>
        <v>0.11236007887598784</v>
      </c>
      <c r="H50" s="1">
        <v>2005</v>
      </c>
      <c r="I50" s="9">
        <v>13095</v>
      </c>
      <c r="J50" s="9">
        <v>53034.75</v>
      </c>
      <c r="K50" s="10">
        <v>86550</v>
      </c>
      <c r="L50" s="11">
        <f t="shared" si="2"/>
        <v>33515.25</v>
      </c>
      <c r="M50" s="12">
        <f t="shared" si="3"/>
        <v>0.631948863716714</v>
      </c>
    </row>
    <row r="51" spans="1:13" ht="12.75">
      <c r="A51" s="25">
        <v>1965</v>
      </c>
      <c r="B51" s="9">
        <v>17115</v>
      </c>
      <c r="C51" s="9">
        <v>69315.75</v>
      </c>
      <c r="D51" s="10">
        <v>115261</v>
      </c>
      <c r="E51" s="11">
        <f t="shared" si="0"/>
        <v>45945.25</v>
      </c>
      <c r="F51" s="30">
        <f t="shared" si="1"/>
        <v>0.6628399750417474</v>
      </c>
      <c r="H51" s="1">
        <v>2006</v>
      </c>
      <c r="I51" s="9">
        <v>13319</v>
      </c>
      <c r="J51" s="9">
        <v>53941.95</v>
      </c>
      <c r="K51" s="10">
        <v>91793</v>
      </c>
      <c r="L51" s="11">
        <f t="shared" si="2"/>
        <v>37851.05</v>
      </c>
      <c r="M51" s="12">
        <f t="shared" si="3"/>
        <v>0.7016996975452315</v>
      </c>
    </row>
    <row r="52" spans="1:13" ht="12.75">
      <c r="A52" s="1">
        <v>1966</v>
      </c>
      <c r="B52" s="9">
        <v>17043</v>
      </c>
      <c r="C52" s="9">
        <v>69024.15</v>
      </c>
      <c r="D52" s="10">
        <v>126221</v>
      </c>
      <c r="E52" s="11">
        <f>D52-C52</f>
        <v>57196.850000000006</v>
      </c>
      <c r="F52" s="31">
        <f>E52/C52</f>
        <v>0.8286498276327925</v>
      </c>
      <c r="H52" s="1">
        <v>2007</v>
      </c>
      <c r="K52" s="15"/>
      <c r="M52" s="16"/>
    </row>
    <row r="53" spans="1:13" ht="12.75">
      <c r="A53" s="1">
        <v>1967</v>
      </c>
      <c r="B53" s="9">
        <v>16512</v>
      </c>
      <c r="C53" s="9">
        <v>66873.6</v>
      </c>
      <c r="D53" s="10">
        <v>110034</v>
      </c>
      <c r="E53" s="11">
        <f>D53-C53</f>
        <v>43160.399999999994</v>
      </c>
      <c r="F53" s="30">
        <f>E53/C53</f>
        <v>0.6454026701119723</v>
      </c>
      <c r="H53" s="1">
        <v>2008</v>
      </c>
      <c r="K53" s="15"/>
      <c r="M53" s="16"/>
    </row>
    <row r="54" spans="1:13" ht="12.75">
      <c r="A54" s="1">
        <v>1968</v>
      </c>
      <c r="B54" s="9">
        <v>16823</v>
      </c>
      <c r="C54" s="9">
        <v>68133.15</v>
      </c>
      <c r="D54" s="10">
        <v>114278</v>
      </c>
      <c r="E54" s="11">
        <f>D54-C54</f>
        <v>46144.850000000006</v>
      </c>
      <c r="F54" s="30">
        <f>E54/C54</f>
        <v>0.677274571922772</v>
      </c>
      <c r="H54" s="1">
        <v>2009</v>
      </c>
      <c r="K54" s="15"/>
      <c r="M54" s="16"/>
    </row>
    <row r="55" spans="1:6" ht="12.75">
      <c r="A55" s="1">
        <v>1969</v>
      </c>
      <c r="B55" s="9">
        <v>16855</v>
      </c>
      <c r="C55" s="9">
        <v>68262.75</v>
      </c>
      <c r="D55" s="10">
        <v>115841</v>
      </c>
      <c r="E55" s="11">
        <f>D55-C55</f>
        <v>47578.25</v>
      </c>
      <c r="F55" s="30">
        <f>E55/C55</f>
        <v>0.6969870097527568</v>
      </c>
    </row>
    <row r="56" spans="1:13" ht="13.5" thickBot="1">
      <c r="A56" s="1">
        <v>1970</v>
      </c>
      <c r="B56" s="9">
        <v>16778</v>
      </c>
      <c r="C56" s="9">
        <v>69950.9</v>
      </c>
      <c r="D56" s="10">
        <v>120624</v>
      </c>
      <c r="E56" s="11">
        <f>D56-C56</f>
        <v>50673.100000000006</v>
      </c>
      <c r="F56" s="30">
        <f>E56/C56</f>
        <v>0.7244095501273037</v>
      </c>
      <c r="H56" s="24"/>
      <c r="I56" s="27"/>
      <c r="J56" s="27"/>
      <c r="K56" s="27"/>
      <c r="L56" s="27"/>
      <c r="M56" s="27"/>
    </row>
    <row r="57" spans="8:13" ht="13.5" thickTop="1">
      <c r="H57" s="24"/>
      <c r="I57" s="28" t="s">
        <v>23</v>
      </c>
      <c r="K57" s="15"/>
      <c r="L57" s="9">
        <f>SUM(E16:E56)+SUM(L16:L56)</f>
        <v>2209660.81</v>
      </c>
      <c r="M57" s="16"/>
    </row>
    <row r="58" spans="3:13" ht="12.75">
      <c r="C58" s="35" t="s">
        <v>32</v>
      </c>
      <c r="D58" s="34" t="s">
        <v>30</v>
      </c>
      <c r="E58" s="33" t="s">
        <v>29</v>
      </c>
      <c r="F58" s="32" t="s">
        <v>31</v>
      </c>
      <c r="I58" s="28" t="s">
        <v>24</v>
      </c>
      <c r="K58" s="15"/>
      <c r="L58" s="9">
        <f>+L57/67</f>
        <v>32980.01208955224</v>
      </c>
      <c r="M58" s="16"/>
    </row>
    <row r="60" spans="1:6" ht="12.75">
      <c r="A60" t="s">
        <v>28</v>
      </c>
      <c r="E60" s="9">
        <f>+L58*80</f>
        <v>2638400.9671641793</v>
      </c>
      <c r="F60" t="s">
        <v>27</v>
      </c>
    </row>
    <row r="61" spans="1:6" ht="12.75">
      <c r="A61" s="21" t="s">
        <v>22</v>
      </c>
      <c r="D61" s="38">
        <f>+E60*435</f>
        <v>1147704420.716418</v>
      </c>
      <c r="E61" s="38"/>
      <c r="F61" s="21" t="s">
        <v>21</v>
      </c>
    </row>
    <row r="62" ht="12.75">
      <c r="A62" s="22" t="s">
        <v>20</v>
      </c>
    </row>
    <row r="63" ht="12.75">
      <c r="A63" t="s">
        <v>25</v>
      </c>
    </row>
    <row r="102" ht="12.75">
      <c r="A102" s="22"/>
    </row>
  </sheetData>
  <mergeCells count="3">
    <mergeCell ref="E14:F14"/>
    <mergeCell ref="D61:E61"/>
    <mergeCell ref="L14:M14"/>
  </mergeCells>
  <printOptions/>
  <pageMargins left="0.25" right="0.25" top="0.25" bottom="0.25" header="0" footer="0.25"/>
  <pageSetup fitToHeight="1" fitToWidth="1" horizontalDpi="600" verticalDpi="600" orientation="portrait" scale="90" r:id="rId2"/>
  <headerFooter alignWithMargins="0">
    <oddFooter>&amp;R&amp;7D. Barkley, &amp;D</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Denny</dc:creator>
  <cp:keywords/>
  <dc:description/>
  <cp:lastModifiedBy>Denny</cp:lastModifiedBy>
  <cp:lastPrinted>2010-03-11T22:05:01Z</cp:lastPrinted>
  <dcterms:created xsi:type="dcterms:W3CDTF">2010-02-13T20:08:51Z</dcterms:created>
  <dcterms:modified xsi:type="dcterms:W3CDTF">2010-03-11T22:08:58Z</dcterms:modified>
  <cp:category/>
  <cp:version/>
  <cp:contentType/>
  <cp:contentStatus/>
</cp:coreProperties>
</file>